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очий стол\відповіді\Звіт 2021\Звіт про видатки за 4кв.2021р ВО\"/>
    </mc:Choice>
  </mc:AlternateContent>
  <bookViews>
    <workbookView xWindow="0" yWindow="0" windowWidth="28800" windowHeight="13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2" i="1" l="1"/>
  <c r="D134" i="1" s="1"/>
  <c r="D81" i="1" l="1"/>
  <c r="D68" i="1"/>
  <c r="D32" i="1"/>
  <c r="D143" i="1" l="1"/>
  <c r="D109" i="1"/>
  <c r="D108" i="1"/>
  <c r="D20" i="1"/>
  <c r="D38" i="1"/>
  <c r="D13" i="1"/>
  <c r="D12" i="1"/>
  <c r="D111" i="1"/>
  <c r="D49" i="1" l="1"/>
  <c r="D144" i="1" l="1"/>
  <c r="D119" i="1"/>
  <c r="D89" i="1" l="1"/>
  <c r="D15" i="1" l="1"/>
</calcChain>
</file>

<file path=xl/sharedStrings.xml><?xml version="1.0" encoding="utf-8"?>
<sst xmlns="http://schemas.openxmlformats.org/spreadsheetml/2006/main" count="141" uniqueCount="99">
  <si>
    <t>На придбання предметів, матеріалів, обладнання та інвентарю:</t>
  </si>
  <si>
    <t>№</t>
  </si>
  <si>
    <t>Сума</t>
  </si>
  <si>
    <t>Назва предметів, матеріалів, обладнання та інвентарю:</t>
  </si>
  <si>
    <t>грн.</t>
  </si>
  <si>
    <t>дизпаливо для шк.автобуса</t>
  </si>
  <si>
    <t>разом</t>
  </si>
  <si>
    <t>На придбання продуктів харчування:</t>
  </si>
  <si>
    <t>продукти харчування</t>
  </si>
  <si>
    <t>На оплату послуг, крім комунальних:</t>
  </si>
  <si>
    <t xml:space="preserve">Згідно Закону України "Про освіту" стаття 30, від 05.09.2017 року, оприлюднюємо інформацію про надходження та використання отриманих бюджетних коштів,                                                               інформацію про перелік товарів, робіт і послуг
</t>
  </si>
  <si>
    <t>тех.обслуговування та пот.ремонт ел.обладнання</t>
  </si>
  <si>
    <t xml:space="preserve">Назва </t>
  </si>
  <si>
    <t>Загальний фонд.</t>
  </si>
  <si>
    <t>Спеціальний фонд</t>
  </si>
  <si>
    <t>Надходження і використання коштів, отриманих як плата за послуги</t>
  </si>
  <si>
    <t>Видатки:</t>
  </si>
  <si>
    <t>На оплату енергоносіїв</t>
  </si>
  <si>
    <t>оплата електроенергії</t>
  </si>
  <si>
    <t>Разом</t>
  </si>
  <si>
    <t>На заробітну плату:</t>
  </si>
  <si>
    <t>Заробітна плата</t>
  </si>
  <si>
    <t>Нарахування на зарплату</t>
  </si>
  <si>
    <t>телекомунікаційні послуги</t>
  </si>
  <si>
    <t>Від отриманих благодійних внесків</t>
  </si>
  <si>
    <t>Підручники</t>
  </si>
  <si>
    <t>Начальник відділу освіти, молоді та спорту                                                                     Макшеєва Н.С.</t>
  </si>
  <si>
    <t>надання пакетів оновлення КП "Курс"</t>
  </si>
  <si>
    <t>тех.підтримка програмного забезпечення</t>
  </si>
  <si>
    <t>запчастини для шкільного автобуса</t>
  </si>
  <si>
    <t>господарські товари</t>
  </si>
  <si>
    <t>страхування цивільно-правової відповідальності власників транспортних засобів</t>
  </si>
  <si>
    <t>тех.обслуговування комп.обладнання</t>
  </si>
  <si>
    <t>поточний ремонт системи опалення</t>
  </si>
  <si>
    <t>послуги з викачки нечистот</t>
  </si>
  <si>
    <t>Отримано залишок на початок року- 6552,22 грн.</t>
  </si>
  <si>
    <t>від додаткової господарської діяльності (макулатура)  - 822,80 грн</t>
  </si>
  <si>
    <t>документи про освіту</t>
  </si>
  <si>
    <t>миючі засоби</t>
  </si>
  <si>
    <t>інструментальний контроль ТЗ</t>
  </si>
  <si>
    <t>поточний ремонт шкільного автобусу</t>
  </si>
  <si>
    <t>послуги з дератизації та дезінсекції</t>
  </si>
  <si>
    <t>Оздоровлення дітей</t>
  </si>
  <si>
    <t>загальний фонд</t>
  </si>
  <si>
    <t>всього</t>
  </si>
  <si>
    <t>спеціальний фонд</t>
  </si>
  <si>
    <t>Надійшло коштів - 3 528,00 грн в тому числі :</t>
  </si>
  <si>
    <r>
      <t>від додаткової господарської діяльності (батьківська плата за харчування дітей) -3 528,00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</si>
  <si>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Спеціальний фонд (придбання)</t>
  </si>
  <si>
    <t>водонагрівач</t>
  </si>
  <si>
    <t>інтерактивний комплекс</t>
  </si>
  <si>
    <t>Всього</t>
  </si>
  <si>
    <t xml:space="preserve">Багатофункціональний пристрій </t>
  </si>
  <si>
    <t>Мультимедійний проектор</t>
  </si>
  <si>
    <t>світильники</t>
  </si>
  <si>
    <t>будівельні матеріали</t>
  </si>
  <si>
    <t>вікна, двері</t>
  </si>
  <si>
    <t>жалюзі</t>
  </si>
  <si>
    <t>фарба</t>
  </si>
  <si>
    <t>шкільна документація</t>
  </si>
  <si>
    <t>канцтовари</t>
  </si>
  <si>
    <t>засоби навчання</t>
  </si>
  <si>
    <t>шкільна форма</t>
  </si>
  <si>
    <t>постільна білизна</t>
  </si>
  <si>
    <t>навчання персоналу</t>
  </si>
  <si>
    <t>медикаменти</t>
  </si>
  <si>
    <t>тех.обслуговування котелень та топкових</t>
  </si>
  <si>
    <t>тех.обсуговування вогнегасників</t>
  </si>
  <si>
    <t>поточний ремонт покрівлі</t>
  </si>
  <si>
    <t>повірка вагів</t>
  </si>
  <si>
    <t>медичний огляд працівників</t>
  </si>
  <si>
    <t>адміністративний збір за реєстрацію змін до відомостей в ЄДР</t>
  </si>
  <si>
    <t>оплата за дрова</t>
  </si>
  <si>
    <t>холодильник</t>
  </si>
  <si>
    <t xml:space="preserve">Фінансовий звіт за 12 місяців 2021 року по Лікарський навчально-виховний комплекс
«загальноосвітня школа І-ІІІ ступенів – дошкільний навчальний заклад»
Миколаївської сільської ради Сумської району Сумської області
Миколаївської сільської ради Сумського району Сумської області
</t>
  </si>
  <si>
    <t>На видатки на відрядження:</t>
  </si>
  <si>
    <t>видатки на відрядження</t>
  </si>
  <si>
    <t>періодичні видання</t>
  </si>
  <si>
    <t>спецодяг</t>
  </si>
  <si>
    <t>меблі</t>
  </si>
  <si>
    <t>м`ячі</t>
  </si>
  <si>
    <t>новорічні подарунки</t>
  </si>
  <si>
    <t>лабораторні дослідження</t>
  </si>
  <si>
    <t>поточний ремонт системи вентиляції</t>
  </si>
  <si>
    <t>мастильні засоби</t>
  </si>
  <si>
    <t>шини</t>
  </si>
  <si>
    <t>поточний ремонт вимощення та частини покрівлі</t>
  </si>
  <si>
    <t>гідрохімічне очищення системи опалення</t>
  </si>
  <si>
    <t>розпилювання дров</t>
  </si>
  <si>
    <r>
      <t>від додаткової господарської діяльності (батьківська плата за харчування дітей) -102 581,50</t>
    </r>
    <r>
      <rPr>
        <sz val="11"/>
        <color rgb="FFFF0000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грн.</t>
    </r>
  </si>
  <si>
    <t>Надійшло коштів - 109 956,52 грн в тому числі :</t>
  </si>
  <si>
    <t>шафи</t>
  </si>
  <si>
    <t>книги</t>
  </si>
  <si>
    <t>комп`ютерне обладнання</t>
  </si>
  <si>
    <t>Ноутбуки</t>
  </si>
  <si>
    <t>Станом на 31.12.2021р. витрачено згідно кошторису 7 066 273,08 грн.а саме :</t>
  </si>
  <si>
    <t>кухонне обладнання</t>
  </si>
  <si>
    <t>Інвестиції на здійснення заходів щодо соціально-економічного розвитку</t>
  </si>
  <si>
    <t>Всього видатки за 12 місяців 2021 року складають - 7 549 967,65 грн., з них субвенція з ДБ МБ НУШ - 51 207,20 грн., субвенції-3 882 306,57 грн, інвестиції щодо соціально-економічного розвитку-200 000,00 грн.: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</si>
</sst>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0" fillId="0" borderId="0" xfId="0" applyBorder="1"/>
    <xf numFmtId="0" fontId="4" fillId="0" borderId="1" xfId="0" applyFont="1" applyBorder="1"/>
    <xf numFmtId="0" fontId="1" fillId="0" borderId="1" xfId="0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0" fillId="0" borderId="1" xfId="0" applyNumberForma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0" fontId="3" fillId="0" borderId="0" xfId="0" applyFont="1" applyAlignment="1">
      <alignment horizontal="left"/>
    </xf>
    <xf numFmtId="4" fontId="1" fillId="0" borderId="0" xfId="0" applyNumberFormat="1" applyFont="1" applyBorder="1"/>
    <xf numFmtId="0" fontId="0" fillId="0" borderId="0" xfId="0" applyAlignment="1"/>
    <xf numFmtId="0" fontId="0" fillId="0" borderId="0" xfId="0" applyBorder="1" applyAlignment="1">
      <alignment horizontal="left"/>
    </xf>
    <xf numFmtId="0" fontId="1" fillId="0" borderId="0" xfId="0" applyFont="1" applyBorder="1"/>
    <xf numFmtId="4" fontId="3" fillId="0" borderId="1" xfId="0" applyNumberFormat="1" applyFont="1" applyBorder="1"/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0" fillId="0" borderId="0" xfId="0" applyNumberFormat="1" applyBorder="1"/>
    <xf numFmtId="0" fontId="1" fillId="0" borderId="1" xfId="0" applyFont="1" applyBorder="1" applyAlignment="1">
      <alignment horizontal="left" wrapText="1"/>
    </xf>
    <xf numFmtId="0" fontId="4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workbookViewId="0">
      <selection activeCell="D10" sqref="D10"/>
    </sheetView>
  </sheetViews>
  <sheetFormatPr defaultRowHeight="15" x14ac:dyDescent="0.25"/>
  <cols>
    <col min="1" max="1" width="3.28515625" customWidth="1"/>
    <col min="2" max="2" width="7.7109375" customWidth="1"/>
    <col min="3" max="3" width="54.28515625" customWidth="1"/>
    <col min="4" max="4" width="27.5703125" customWidth="1"/>
    <col min="5" max="5" width="14" customWidth="1"/>
    <col min="6" max="6" width="4.7109375" customWidth="1"/>
  </cols>
  <sheetData>
    <row r="1" spans="1:4" ht="46.15" customHeight="1" x14ac:dyDescent="0.25">
      <c r="A1" s="28" t="s">
        <v>10</v>
      </c>
      <c r="B1" s="29"/>
      <c r="C1" s="29"/>
      <c r="D1" s="29"/>
    </row>
    <row r="2" spans="1:4" ht="43.9" customHeight="1" x14ac:dyDescent="0.25">
      <c r="A2" s="28" t="s">
        <v>74</v>
      </c>
      <c r="B2" s="29"/>
      <c r="C2" s="29"/>
      <c r="D2" s="29"/>
    </row>
    <row r="3" spans="1:4" ht="15" customHeight="1" x14ac:dyDescent="0.25">
      <c r="A3" s="32"/>
      <c r="B3" s="32"/>
      <c r="C3" s="32"/>
      <c r="D3" s="32"/>
    </row>
    <row r="4" spans="1:4" ht="0.75" customHeight="1" x14ac:dyDescent="0.25">
      <c r="A4" s="32"/>
      <c r="B4" s="32"/>
      <c r="C4" s="32"/>
      <c r="D4" s="32"/>
    </row>
    <row r="5" spans="1:4" ht="15" hidden="1" customHeight="1" x14ac:dyDescent="0.25">
      <c r="A5" s="31"/>
      <c r="B5" s="31"/>
      <c r="C5" s="31"/>
      <c r="D5" s="31"/>
    </row>
    <row r="6" spans="1:4" ht="45" customHeight="1" x14ac:dyDescent="0.25">
      <c r="A6" s="33" t="s">
        <v>98</v>
      </c>
      <c r="B6" s="33"/>
      <c r="C6" s="33"/>
      <c r="D6" s="33"/>
    </row>
    <row r="7" spans="1:4" ht="15" customHeight="1" x14ac:dyDescent="0.25">
      <c r="A7" s="34" t="s">
        <v>13</v>
      </c>
      <c r="B7" s="34"/>
      <c r="C7" s="34"/>
      <c r="D7" s="34"/>
    </row>
    <row r="8" spans="1:4" ht="18.75" customHeight="1" x14ac:dyDescent="0.25">
      <c r="A8" s="35" t="s">
        <v>95</v>
      </c>
      <c r="B8" s="35"/>
      <c r="C8" s="35"/>
      <c r="D8" s="35"/>
    </row>
    <row r="9" spans="1:4" ht="15.75" customHeight="1" x14ac:dyDescent="0.25">
      <c r="A9" s="36" t="s">
        <v>20</v>
      </c>
      <c r="B9" s="36"/>
      <c r="C9" s="36"/>
      <c r="D9" s="36"/>
    </row>
    <row r="10" spans="1:4" ht="11.25" customHeight="1" x14ac:dyDescent="0.25">
      <c r="A10" s="6"/>
      <c r="B10" s="6"/>
      <c r="C10" s="6"/>
      <c r="D10" s="6"/>
    </row>
    <row r="11" spans="1:4" x14ac:dyDescent="0.25">
      <c r="B11" s="2" t="s">
        <v>1</v>
      </c>
      <c r="C11" s="2" t="s">
        <v>12</v>
      </c>
      <c r="D11" s="2" t="s">
        <v>2</v>
      </c>
    </row>
    <row r="12" spans="1:4" x14ac:dyDescent="0.25">
      <c r="B12" s="2">
        <v>1</v>
      </c>
      <c r="C12" s="2" t="s">
        <v>21</v>
      </c>
      <c r="D12" s="15">
        <f>1437273.29+3175719.62+1706.82</f>
        <v>4614699.7300000004</v>
      </c>
    </row>
    <row r="13" spans="1:4" x14ac:dyDescent="0.25">
      <c r="B13" s="2">
        <v>2</v>
      </c>
      <c r="C13" s="2" t="s">
        <v>22</v>
      </c>
      <c r="D13" s="15">
        <f>324718.68+698658.32+375.5</f>
        <v>1023752.5</v>
      </c>
    </row>
    <row r="14" spans="1:4" x14ac:dyDescent="0.25">
      <c r="B14" s="2"/>
      <c r="C14" s="2"/>
      <c r="D14" s="15"/>
    </row>
    <row r="15" spans="1:4" x14ac:dyDescent="0.25">
      <c r="B15" s="2"/>
      <c r="C15" s="5" t="s">
        <v>6</v>
      </c>
      <c r="D15" s="16">
        <f>D12+D13+D14</f>
        <v>5638452.2300000004</v>
      </c>
    </row>
    <row r="16" spans="1:4" x14ac:dyDescent="0.25">
      <c r="B16" s="3"/>
      <c r="C16" s="22"/>
      <c r="D16" s="19"/>
    </row>
    <row r="17" spans="1:7" x14ac:dyDescent="0.25">
      <c r="A17" s="37" t="s">
        <v>75</v>
      </c>
      <c r="B17" s="37"/>
      <c r="C17" s="37"/>
      <c r="D17" s="37"/>
    </row>
    <row r="18" spans="1:7" ht="9.75" customHeight="1" x14ac:dyDescent="0.25"/>
    <row r="19" spans="1:7" x14ac:dyDescent="0.25">
      <c r="B19" s="2" t="s">
        <v>1</v>
      </c>
      <c r="C19" s="2" t="s">
        <v>12</v>
      </c>
      <c r="D19" s="2" t="s">
        <v>2</v>
      </c>
    </row>
    <row r="20" spans="1:7" x14ac:dyDescent="0.25">
      <c r="B20" s="2">
        <v>1</v>
      </c>
      <c r="C20" s="2" t="s">
        <v>76</v>
      </c>
      <c r="D20" s="16">
        <f>304.2+720</f>
        <v>1024.2</v>
      </c>
    </row>
    <row r="21" spans="1:7" ht="14.25" customHeight="1" x14ac:dyDescent="0.25">
      <c r="A21" s="30"/>
      <c r="B21" s="30"/>
      <c r="C21" s="30"/>
      <c r="D21" s="30"/>
    </row>
    <row r="22" spans="1:7" x14ac:dyDescent="0.25">
      <c r="A22" s="31" t="s">
        <v>0</v>
      </c>
      <c r="B22" s="31"/>
      <c r="C22" s="31"/>
      <c r="D22" s="31"/>
    </row>
    <row r="23" spans="1:7" x14ac:dyDescent="0.25">
      <c r="D23" t="s">
        <v>4</v>
      </c>
      <c r="G23" s="1"/>
    </row>
    <row r="24" spans="1:7" x14ac:dyDescent="0.25">
      <c r="B24" s="2" t="s">
        <v>1</v>
      </c>
      <c r="C24" s="2" t="s">
        <v>3</v>
      </c>
      <c r="D24" s="2" t="s">
        <v>2</v>
      </c>
    </row>
    <row r="25" spans="1:7" x14ac:dyDescent="0.25">
      <c r="B25" s="2">
        <v>1</v>
      </c>
      <c r="C25" s="2" t="s">
        <v>5</v>
      </c>
      <c r="D25" s="15">
        <v>143576.9</v>
      </c>
    </row>
    <row r="26" spans="1:7" x14ac:dyDescent="0.25">
      <c r="B26" s="2">
        <v>2</v>
      </c>
      <c r="C26" s="2" t="s">
        <v>29</v>
      </c>
      <c r="D26" s="15">
        <v>81391.14</v>
      </c>
    </row>
    <row r="27" spans="1:7" x14ac:dyDescent="0.25">
      <c r="B27" s="2">
        <v>3</v>
      </c>
      <c r="C27" s="2" t="s">
        <v>30</v>
      </c>
      <c r="D27" s="15">
        <v>12783.18</v>
      </c>
    </row>
    <row r="28" spans="1:7" x14ac:dyDescent="0.25">
      <c r="B28" s="2">
        <v>4</v>
      </c>
      <c r="C28" s="2" t="s">
        <v>55</v>
      </c>
      <c r="D28" s="15">
        <v>11382.8</v>
      </c>
    </row>
    <row r="29" spans="1:7" x14ac:dyDescent="0.25">
      <c r="B29" s="2">
        <v>5</v>
      </c>
      <c r="C29" s="2" t="s">
        <v>79</v>
      </c>
      <c r="D29" s="15">
        <v>46015</v>
      </c>
    </row>
    <row r="30" spans="1:7" x14ac:dyDescent="0.25">
      <c r="B30" s="2">
        <v>6</v>
      </c>
      <c r="C30" s="2" t="s">
        <v>58</v>
      </c>
      <c r="D30" s="15">
        <v>13199.4</v>
      </c>
    </row>
    <row r="31" spans="1:7" x14ac:dyDescent="0.25">
      <c r="B31" s="2">
        <v>7</v>
      </c>
      <c r="C31" s="2" t="s">
        <v>54</v>
      </c>
      <c r="D31" s="15">
        <v>900</v>
      </c>
    </row>
    <row r="32" spans="1:7" x14ac:dyDescent="0.25">
      <c r="B32" s="2">
        <v>8</v>
      </c>
      <c r="C32" s="2" t="s">
        <v>56</v>
      </c>
      <c r="D32" s="15">
        <f>49500+69029</f>
        <v>118529</v>
      </c>
    </row>
    <row r="33" spans="2:4" x14ac:dyDescent="0.25">
      <c r="B33" s="2">
        <v>9</v>
      </c>
      <c r="C33" s="2" t="s">
        <v>57</v>
      </c>
      <c r="D33" s="15">
        <v>4530</v>
      </c>
    </row>
    <row r="34" spans="2:4" x14ac:dyDescent="0.25">
      <c r="B34" s="2">
        <v>10</v>
      </c>
      <c r="C34" s="2" t="s">
        <v>38</v>
      </c>
      <c r="D34" s="15">
        <v>2575.2399999999998</v>
      </c>
    </row>
    <row r="35" spans="2:4" x14ac:dyDescent="0.25">
      <c r="B35" s="2">
        <v>11</v>
      </c>
      <c r="C35" s="2" t="s">
        <v>37</v>
      </c>
      <c r="D35" s="15">
        <v>53.04</v>
      </c>
    </row>
    <row r="36" spans="2:4" x14ac:dyDescent="0.25">
      <c r="B36" s="2">
        <v>12</v>
      </c>
      <c r="C36" s="2" t="s">
        <v>59</v>
      </c>
      <c r="D36" s="15">
        <v>3301</v>
      </c>
    </row>
    <row r="37" spans="2:4" x14ac:dyDescent="0.25">
      <c r="B37" s="2">
        <v>13</v>
      </c>
      <c r="C37" s="2" t="s">
        <v>77</v>
      </c>
      <c r="D37" s="15">
        <v>9489.94</v>
      </c>
    </row>
    <row r="38" spans="2:4" x14ac:dyDescent="0.25">
      <c r="B38" s="2">
        <v>14</v>
      </c>
      <c r="C38" s="2" t="s">
        <v>61</v>
      </c>
      <c r="D38" s="23">
        <f>5846.31+2276+11989</f>
        <v>20111.310000000001</v>
      </c>
    </row>
    <row r="39" spans="2:4" x14ac:dyDescent="0.25">
      <c r="B39" s="2">
        <v>15</v>
      </c>
      <c r="C39" s="2" t="s">
        <v>60</v>
      </c>
      <c r="D39" s="15">
        <v>2990</v>
      </c>
    </row>
    <row r="40" spans="2:4" x14ac:dyDescent="0.25">
      <c r="B40" s="2">
        <v>16</v>
      </c>
      <c r="C40" s="2" t="s">
        <v>84</v>
      </c>
      <c r="D40" s="15">
        <v>5000</v>
      </c>
    </row>
    <row r="41" spans="2:4" x14ac:dyDescent="0.25">
      <c r="B41" s="2">
        <v>17</v>
      </c>
      <c r="C41" s="2" t="s">
        <v>85</v>
      </c>
      <c r="D41" s="15">
        <v>40600</v>
      </c>
    </row>
    <row r="42" spans="2:4" x14ac:dyDescent="0.25">
      <c r="B42" s="2">
        <v>18</v>
      </c>
      <c r="C42" s="2" t="s">
        <v>80</v>
      </c>
      <c r="D42" s="15">
        <v>4500</v>
      </c>
    </row>
    <row r="43" spans="2:4" x14ac:dyDescent="0.25">
      <c r="B43" s="2">
        <v>19</v>
      </c>
      <c r="C43" s="2" t="s">
        <v>62</v>
      </c>
      <c r="D43" s="15">
        <v>31190</v>
      </c>
    </row>
    <row r="44" spans="2:4" x14ac:dyDescent="0.25">
      <c r="B44" s="2">
        <v>20</v>
      </c>
      <c r="C44" s="2" t="s">
        <v>63</v>
      </c>
      <c r="D44" s="15">
        <v>1023.3</v>
      </c>
    </row>
    <row r="45" spans="2:4" x14ac:dyDescent="0.25">
      <c r="B45" s="2">
        <v>21</v>
      </c>
      <c r="C45" s="2" t="s">
        <v>78</v>
      </c>
      <c r="D45" s="15">
        <v>5252.4</v>
      </c>
    </row>
    <row r="46" spans="2:4" x14ac:dyDescent="0.25">
      <c r="B46" s="2">
        <v>22</v>
      </c>
      <c r="C46" s="2" t="s">
        <v>81</v>
      </c>
      <c r="D46" s="15">
        <v>9181.44</v>
      </c>
    </row>
    <row r="47" spans="2:4" x14ac:dyDescent="0.25">
      <c r="B47" s="2">
        <v>23</v>
      </c>
      <c r="C47" s="2" t="s">
        <v>64</v>
      </c>
      <c r="D47" s="15">
        <v>5172</v>
      </c>
    </row>
    <row r="48" spans="2:4" x14ac:dyDescent="0.25">
      <c r="B48" s="2">
        <v>24</v>
      </c>
      <c r="C48" s="2" t="s">
        <v>65</v>
      </c>
      <c r="D48" s="15">
        <v>1066.5</v>
      </c>
    </row>
    <row r="49" spans="1:4" x14ac:dyDescent="0.25">
      <c r="B49" s="2"/>
      <c r="C49" s="4" t="s">
        <v>6</v>
      </c>
      <c r="D49" s="16">
        <f>SUM(D25:D48)</f>
        <v>573813.59</v>
      </c>
    </row>
    <row r="51" spans="1:4" x14ac:dyDescent="0.25">
      <c r="A51" s="37" t="s">
        <v>7</v>
      </c>
      <c r="B51" s="37"/>
      <c r="C51" s="37"/>
      <c r="D51" s="37"/>
    </row>
    <row r="53" spans="1:4" x14ac:dyDescent="0.25">
      <c r="B53" s="2" t="s">
        <v>1</v>
      </c>
      <c r="C53" s="2" t="s">
        <v>12</v>
      </c>
      <c r="D53" s="2" t="s">
        <v>2</v>
      </c>
    </row>
    <row r="54" spans="1:4" x14ac:dyDescent="0.25">
      <c r="B54" s="2">
        <v>1</v>
      </c>
      <c r="C54" s="2" t="s">
        <v>8</v>
      </c>
      <c r="D54" s="17">
        <v>99914.27</v>
      </c>
    </row>
    <row r="56" spans="1:4" x14ac:dyDescent="0.25">
      <c r="A56" s="37" t="s">
        <v>9</v>
      </c>
      <c r="B56" s="37"/>
      <c r="C56" s="37"/>
      <c r="D56" s="37"/>
    </row>
    <row r="58" spans="1:4" x14ac:dyDescent="0.25">
      <c r="B58" s="2" t="s">
        <v>1</v>
      </c>
      <c r="C58" s="2" t="s">
        <v>12</v>
      </c>
      <c r="D58" s="2" t="s">
        <v>2</v>
      </c>
    </row>
    <row r="59" spans="1:4" x14ac:dyDescent="0.25">
      <c r="B59" s="2">
        <v>1</v>
      </c>
      <c r="C59" s="2" t="s">
        <v>11</v>
      </c>
      <c r="D59" s="15">
        <v>4800</v>
      </c>
    </row>
    <row r="60" spans="1:4" x14ac:dyDescent="0.25">
      <c r="B60" s="2">
        <v>2</v>
      </c>
      <c r="C60" s="2" t="s">
        <v>23</v>
      </c>
      <c r="D60" s="15">
        <v>4601.21</v>
      </c>
    </row>
    <row r="61" spans="1:4" x14ac:dyDescent="0.25">
      <c r="B61" s="2">
        <v>3</v>
      </c>
      <c r="C61" s="2" t="s">
        <v>28</v>
      </c>
      <c r="D61" s="15">
        <v>1349</v>
      </c>
    </row>
    <row r="62" spans="1:4" x14ac:dyDescent="0.25">
      <c r="B62" s="2">
        <v>4</v>
      </c>
      <c r="C62" s="2" t="s">
        <v>66</v>
      </c>
      <c r="D62" s="15">
        <v>6571.44</v>
      </c>
    </row>
    <row r="63" spans="1:4" x14ac:dyDescent="0.25">
      <c r="B63" s="2">
        <v>5</v>
      </c>
      <c r="C63" s="2" t="s">
        <v>67</v>
      </c>
      <c r="D63" s="15">
        <v>1410</v>
      </c>
    </row>
    <row r="64" spans="1:4" x14ac:dyDescent="0.25">
      <c r="B64" s="2">
        <v>6</v>
      </c>
      <c r="C64" s="2" t="s">
        <v>27</v>
      </c>
      <c r="D64" s="15">
        <v>850</v>
      </c>
    </row>
    <row r="65" spans="2:4" x14ac:dyDescent="0.25">
      <c r="B65" s="2">
        <v>7</v>
      </c>
      <c r="C65" s="2" t="s">
        <v>32</v>
      </c>
      <c r="D65" s="15">
        <v>2160</v>
      </c>
    </row>
    <row r="66" spans="2:4" x14ac:dyDescent="0.25">
      <c r="B66" s="2">
        <v>8</v>
      </c>
      <c r="C66" s="2" t="s">
        <v>41</v>
      </c>
      <c r="D66" s="15">
        <v>6516.33</v>
      </c>
    </row>
    <row r="67" spans="2:4" x14ac:dyDescent="0.25">
      <c r="B67" s="2">
        <v>9</v>
      </c>
      <c r="C67" s="2" t="s">
        <v>87</v>
      </c>
      <c r="D67" s="15">
        <v>94190.399999999994</v>
      </c>
    </row>
    <row r="68" spans="2:4" x14ac:dyDescent="0.25">
      <c r="B68" s="2">
        <v>10</v>
      </c>
      <c r="C68" s="2" t="s">
        <v>82</v>
      </c>
      <c r="D68" s="15">
        <f>79.26+2853.51</f>
        <v>2932.7700000000004</v>
      </c>
    </row>
    <row r="69" spans="2:4" x14ac:dyDescent="0.25">
      <c r="B69" s="2">
        <v>11</v>
      </c>
      <c r="C69" s="2" t="s">
        <v>88</v>
      </c>
      <c r="D69" s="15">
        <v>36390</v>
      </c>
    </row>
    <row r="70" spans="2:4" x14ac:dyDescent="0.25">
      <c r="B70" s="2">
        <v>12</v>
      </c>
      <c r="C70" s="2" t="s">
        <v>69</v>
      </c>
      <c r="D70" s="15">
        <v>651.74</v>
      </c>
    </row>
    <row r="71" spans="2:4" x14ac:dyDescent="0.25">
      <c r="B71" s="2">
        <v>13</v>
      </c>
      <c r="C71" s="2" t="s">
        <v>34</v>
      </c>
      <c r="D71" s="15">
        <v>2720</v>
      </c>
    </row>
    <row r="72" spans="2:4" x14ac:dyDescent="0.25">
      <c r="B72" s="2">
        <v>14</v>
      </c>
      <c r="C72" s="2" t="s">
        <v>39</v>
      </c>
      <c r="D72" s="15">
        <v>1200</v>
      </c>
    </row>
    <row r="73" spans="2:4" ht="30" x14ac:dyDescent="0.25">
      <c r="B73" s="2">
        <v>15</v>
      </c>
      <c r="C73" s="9" t="s">
        <v>31</v>
      </c>
      <c r="D73" s="15">
        <v>2181</v>
      </c>
    </row>
    <row r="74" spans="2:4" x14ac:dyDescent="0.25">
      <c r="B74" s="2">
        <v>16</v>
      </c>
      <c r="C74" s="9" t="s">
        <v>40</v>
      </c>
      <c r="D74" s="15">
        <v>21049</v>
      </c>
    </row>
    <row r="75" spans="2:4" x14ac:dyDescent="0.25">
      <c r="B75" s="2">
        <v>17</v>
      </c>
      <c r="C75" s="2" t="s">
        <v>33</v>
      </c>
      <c r="D75" s="15">
        <v>49956</v>
      </c>
    </row>
    <row r="76" spans="2:4" x14ac:dyDescent="0.25">
      <c r="B76" s="2">
        <v>18</v>
      </c>
      <c r="C76" s="2" t="s">
        <v>68</v>
      </c>
      <c r="D76" s="15">
        <v>49947.48</v>
      </c>
    </row>
    <row r="77" spans="2:4" x14ac:dyDescent="0.25">
      <c r="B77" s="2">
        <v>19</v>
      </c>
      <c r="C77" s="2" t="s">
        <v>83</v>
      </c>
      <c r="D77" s="15"/>
    </row>
    <row r="78" spans="2:4" x14ac:dyDescent="0.25">
      <c r="B78" s="2">
        <v>20</v>
      </c>
      <c r="C78" s="2" t="s">
        <v>86</v>
      </c>
      <c r="D78" s="15">
        <v>170471</v>
      </c>
    </row>
    <row r="79" spans="2:4" ht="30" x14ac:dyDescent="0.25">
      <c r="B79" s="2">
        <v>21</v>
      </c>
      <c r="C79" s="9" t="s">
        <v>71</v>
      </c>
      <c r="D79" s="15">
        <v>680</v>
      </c>
    </row>
    <row r="80" spans="2:4" x14ac:dyDescent="0.25">
      <c r="B80" s="2">
        <v>22</v>
      </c>
      <c r="C80" s="2" t="s">
        <v>70</v>
      </c>
      <c r="D80" s="15">
        <v>14469.05</v>
      </c>
    </row>
    <row r="81" spans="1:4" x14ac:dyDescent="0.25">
      <c r="B81" s="2"/>
      <c r="C81" s="4" t="s">
        <v>6</v>
      </c>
      <c r="D81" s="16">
        <f>SUM(D59:D80)</f>
        <v>475096.42</v>
      </c>
    </row>
    <row r="83" spans="1:4" x14ac:dyDescent="0.25">
      <c r="B83" s="3"/>
      <c r="C83" s="3"/>
      <c r="D83" s="3"/>
    </row>
    <row r="84" spans="1:4" x14ac:dyDescent="0.25">
      <c r="A84" s="37" t="s">
        <v>17</v>
      </c>
      <c r="B84" s="37"/>
      <c r="C84" s="37"/>
      <c r="D84" s="37"/>
    </row>
    <row r="85" spans="1:4" x14ac:dyDescent="0.25">
      <c r="B85" s="3"/>
      <c r="C85" s="3"/>
      <c r="D85" s="3"/>
    </row>
    <row r="86" spans="1:4" x14ac:dyDescent="0.25">
      <c r="B86" s="2" t="s">
        <v>1</v>
      </c>
      <c r="C86" s="2" t="s">
        <v>12</v>
      </c>
      <c r="D86" s="2" t="s">
        <v>2</v>
      </c>
    </row>
    <row r="87" spans="1:4" x14ac:dyDescent="0.25">
      <c r="B87" s="2">
        <v>1</v>
      </c>
      <c r="C87" s="2" t="s">
        <v>18</v>
      </c>
      <c r="D87" s="15">
        <v>76366.09</v>
      </c>
    </row>
    <row r="88" spans="1:4" x14ac:dyDescent="0.25">
      <c r="B88" s="2">
        <v>2</v>
      </c>
      <c r="C88" s="2" t="s">
        <v>72</v>
      </c>
      <c r="D88" s="15">
        <v>190434.96</v>
      </c>
    </row>
    <row r="89" spans="1:4" x14ac:dyDescent="0.25">
      <c r="B89" s="2"/>
      <c r="C89" s="5" t="s">
        <v>19</v>
      </c>
      <c r="D89" s="16">
        <f>SUM(D87:D88)</f>
        <v>266801.05</v>
      </c>
    </row>
    <row r="90" spans="1:4" x14ac:dyDescent="0.25">
      <c r="B90" s="3"/>
      <c r="C90" s="3"/>
      <c r="D90" s="3"/>
    </row>
    <row r="91" spans="1:4" x14ac:dyDescent="0.25">
      <c r="A91" s="12" t="s">
        <v>14</v>
      </c>
      <c r="B91" s="12"/>
      <c r="C91" s="12"/>
      <c r="D91" s="12"/>
    </row>
    <row r="92" spans="1:4" x14ac:dyDescent="0.25">
      <c r="A92" s="12" t="s">
        <v>15</v>
      </c>
      <c r="B92" s="13"/>
      <c r="C92" s="13"/>
      <c r="D92" s="13"/>
    </row>
    <row r="93" spans="1:4" x14ac:dyDescent="0.25">
      <c r="A93" s="13" t="s">
        <v>35</v>
      </c>
      <c r="B93" s="14"/>
      <c r="C93" s="14"/>
      <c r="D93" s="14"/>
    </row>
    <row r="94" spans="1:4" x14ac:dyDescent="0.25">
      <c r="A94" s="14" t="s">
        <v>90</v>
      </c>
      <c r="B94" s="13"/>
      <c r="C94" s="13"/>
      <c r="D94" s="13"/>
    </row>
    <row r="95" spans="1:4" x14ac:dyDescent="0.25">
      <c r="A95" s="13" t="s">
        <v>89</v>
      </c>
      <c r="B95" s="10"/>
      <c r="C95" s="10"/>
      <c r="D95" s="10"/>
    </row>
    <row r="96" spans="1:4" x14ac:dyDescent="0.25">
      <c r="A96" s="18" t="s">
        <v>36</v>
      </c>
      <c r="B96" s="10"/>
      <c r="C96" s="10"/>
      <c r="D96" s="10"/>
    </row>
    <row r="97" spans="1:4" x14ac:dyDescent="0.25">
      <c r="A97" s="10" t="s">
        <v>16</v>
      </c>
      <c r="B97" s="11"/>
      <c r="C97" s="11"/>
      <c r="D97" s="11"/>
    </row>
    <row r="98" spans="1:4" x14ac:dyDescent="0.25">
      <c r="A98" s="11" t="s">
        <v>7</v>
      </c>
    </row>
    <row r="99" spans="1:4" x14ac:dyDescent="0.25">
      <c r="B99" s="2" t="s">
        <v>1</v>
      </c>
      <c r="C99" s="2" t="s">
        <v>12</v>
      </c>
      <c r="D99" s="2" t="s">
        <v>2</v>
      </c>
    </row>
    <row r="100" spans="1:4" x14ac:dyDescent="0.25">
      <c r="B100" s="2">
        <v>1</v>
      </c>
      <c r="C100" s="2" t="s">
        <v>8</v>
      </c>
      <c r="D100" s="16">
        <v>88235.93</v>
      </c>
    </row>
    <row r="101" spans="1:4" x14ac:dyDescent="0.25">
      <c r="B101" s="3"/>
      <c r="C101" s="3"/>
      <c r="D101" s="19"/>
    </row>
    <row r="102" spans="1:4" x14ac:dyDescent="0.25">
      <c r="A102" s="39" t="s">
        <v>48</v>
      </c>
      <c r="B102" s="39"/>
      <c r="C102" s="39"/>
      <c r="D102" s="39"/>
    </row>
    <row r="103" spans="1:4" x14ac:dyDescent="0.25">
      <c r="B103" s="3"/>
      <c r="C103" s="3"/>
      <c r="D103" s="3"/>
    </row>
    <row r="104" spans="1:4" x14ac:dyDescent="0.25">
      <c r="B104" s="2" t="s">
        <v>1</v>
      </c>
      <c r="C104" s="2" t="s">
        <v>12</v>
      </c>
      <c r="D104" s="2" t="s">
        <v>2</v>
      </c>
    </row>
    <row r="105" spans="1:4" x14ac:dyDescent="0.25">
      <c r="B105" s="2">
        <v>1</v>
      </c>
      <c r="C105" s="2" t="s">
        <v>49</v>
      </c>
      <c r="D105" s="15">
        <v>19920</v>
      </c>
    </row>
    <row r="106" spans="1:4" x14ac:dyDescent="0.25">
      <c r="B106" s="2">
        <v>2</v>
      </c>
      <c r="C106" s="2" t="s">
        <v>50</v>
      </c>
      <c r="D106" s="15">
        <v>49500</v>
      </c>
    </row>
    <row r="107" spans="1:4" x14ac:dyDescent="0.25">
      <c r="B107" s="2">
        <v>3</v>
      </c>
      <c r="C107" s="2" t="s">
        <v>73</v>
      </c>
      <c r="D107" s="15">
        <v>11500</v>
      </c>
    </row>
    <row r="108" spans="1:4" x14ac:dyDescent="0.25">
      <c r="B108" s="2">
        <v>4</v>
      </c>
      <c r="C108" s="2" t="s">
        <v>93</v>
      </c>
      <c r="D108" s="15">
        <f>3565+32080.25+35645.25</f>
        <v>71290.5</v>
      </c>
    </row>
    <row r="109" spans="1:4" x14ac:dyDescent="0.25">
      <c r="B109" s="2">
        <v>5</v>
      </c>
      <c r="C109" s="2" t="s">
        <v>91</v>
      </c>
      <c r="D109" s="15">
        <f>13121.25+6833.75+19955</f>
        <v>39910</v>
      </c>
    </row>
    <row r="110" spans="1:4" x14ac:dyDescent="0.25">
      <c r="B110" s="2">
        <v>6</v>
      </c>
      <c r="C110" s="2" t="s">
        <v>92</v>
      </c>
      <c r="D110" s="15">
        <v>800</v>
      </c>
    </row>
    <row r="111" spans="1:4" x14ac:dyDescent="0.25">
      <c r="B111" s="2"/>
      <c r="C111" s="5" t="s">
        <v>51</v>
      </c>
      <c r="D111" s="16">
        <f>SUM(D105:D110)</f>
        <v>192920.5</v>
      </c>
    </row>
    <row r="112" spans="1:4" x14ac:dyDescent="0.25">
      <c r="B112" s="3"/>
      <c r="C112" s="22"/>
      <c r="D112" s="19"/>
    </row>
    <row r="113" spans="1:4" x14ac:dyDescent="0.25">
      <c r="B113" s="3"/>
      <c r="C113" s="22"/>
      <c r="D113" s="19"/>
    </row>
    <row r="114" spans="1:4" x14ac:dyDescent="0.25">
      <c r="A114" s="39" t="s">
        <v>42</v>
      </c>
      <c r="B114" s="39"/>
      <c r="C114" s="39"/>
      <c r="D114" s="39"/>
    </row>
    <row r="115" spans="1:4" x14ac:dyDescent="0.25">
      <c r="B115" s="40" t="s">
        <v>43</v>
      </c>
      <c r="C115" s="40"/>
    </row>
    <row r="116" spans="1:4" x14ac:dyDescent="0.25">
      <c r="B116" s="2" t="s">
        <v>1</v>
      </c>
      <c r="C116" s="2" t="s">
        <v>12</v>
      </c>
      <c r="D116" s="2" t="s">
        <v>2</v>
      </c>
    </row>
    <row r="117" spans="1:4" x14ac:dyDescent="0.25">
      <c r="B117" s="2">
        <v>1</v>
      </c>
      <c r="C117" s="2" t="s">
        <v>8</v>
      </c>
      <c r="D117" s="2">
        <v>11171.32</v>
      </c>
    </row>
    <row r="118" spans="1:4" x14ac:dyDescent="0.25">
      <c r="B118" s="2"/>
      <c r="C118" s="2"/>
      <c r="D118" s="2"/>
    </row>
    <row r="119" spans="1:4" x14ac:dyDescent="0.25">
      <c r="B119" s="2"/>
      <c r="C119" s="5" t="s">
        <v>44</v>
      </c>
      <c r="D119" s="5">
        <f>SUM(D117:D118)</f>
        <v>11171.32</v>
      </c>
    </row>
    <row r="120" spans="1:4" x14ac:dyDescent="0.25">
      <c r="B120" s="3"/>
      <c r="C120" s="3"/>
      <c r="D120" s="19"/>
    </row>
    <row r="121" spans="1:4" x14ac:dyDescent="0.25">
      <c r="A121" s="20"/>
      <c r="B121" s="41" t="s">
        <v>45</v>
      </c>
      <c r="C121" s="41"/>
      <c r="D121" s="20"/>
    </row>
    <row r="122" spans="1:4" x14ac:dyDescent="0.25">
      <c r="A122" s="42" t="s">
        <v>46</v>
      </c>
      <c r="B122" s="42"/>
      <c r="C122" s="42"/>
      <c r="D122" s="42"/>
    </row>
    <row r="123" spans="1:4" x14ac:dyDescent="0.25">
      <c r="A123" s="31" t="s">
        <v>47</v>
      </c>
      <c r="B123" s="31"/>
      <c r="C123" s="31"/>
      <c r="D123" s="31"/>
    </row>
    <row r="124" spans="1:4" x14ac:dyDescent="0.25">
      <c r="A124" s="20"/>
      <c r="B124" s="21"/>
      <c r="C124" s="21"/>
      <c r="D124" s="20"/>
    </row>
    <row r="125" spans="1:4" x14ac:dyDescent="0.25">
      <c r="B125" s="2" t="s">
        <v>1</v>
      </c>
      <c r="C125" s="2" t="s">
        <v>12</v>
      </c>
      <c r="D125" s="2" t="s">
        <v>2</v>
      </c>
    </row>
    <row r="126" spans="1:4" x14ac:dyDescent="0.25">
      <c r="B126" s="2">
        <v>1</v>
      </c>
      <c r="C126" s="2" t="s">
        <v>8</v>
      </c>
      <c r="D126" s="5">
        <v>2538.14</v>
      </c>
    </row>
    <row r="127" spans="1:4" x14ac:dyDescent="0.25">
      <c r="B127" s="3"/>
      <c r="C127" s="3"/>
      <c r="D127" s="22"/>
    </row>
    <row r="128" spans="1:4" x14ac:dyDescent="0.25">
      <c r="B128" s="3"/>
      <c r="C128" s="3"/>
      <c r="D128" s="22"/>
    </row>
    <row r="129" spans="1:4" x14ac:dyDescent="0.25">
      <c r="B129" s="22" t="s">
        <v>97</v>
      </c>
      <c r="C129" s="22"/>
      <c r="D129" s="19"/>
    </row>
    <row r="130" spans="1:4" x14ac:dyDescent="0.25">
      <c r="B130" s="3"/>
      <c r="C130" s="22"/>
      <c r="D130" s="19"/>
    </row>
    <row r="131" spans="1:4" x14ac:dyDescent="0.25">
      <c r="B131" s="2" t="s">
        <v>1</v>
      </c>
      <c r="C131" s="2" t="s">
        <v>12</v>
      </c>
      <c r="D131" s="2" t="s">
        <v>2</v>
      </c>
    </row>
    <row r="132" spans="1:4" x14ac:dyDescent="0.25">
      <c r="B132" s="2">
        <v>1</v>
      </c>
      <c r="C132" s="24" t="s">
        <v>96</v>
      </c>
      <c r="D132" s="15">
        <f>25000+23350</f>
        <v>48350</v>
      </c>
    </row>
    <row r="133" spans="1:4" x14ac:dyDescent="0.25">
      <c r="B133" s="2">
        <v>2</v>
      </c>
      <c r="C133" s="24" t="s">
        <v>79</v>
      </c>
      <c r="D133" s="15">
        <v>151650</v>
      </c>
    </row>
    <row r="134" spans="1:4" x14ac:dyDescent="0.25">
      <c r="B134" s="2"/>
      <c r="C134" s="27" t="s">
        <v>19</v>
      </c>
      <c r="D134" s="16">
        <f>SUM(D132:D133)</f>
        <v>200000</v>
      </c>
    </row>
    <row r="135" spans="1:4" x14ac:dyDescent="0.25">
      <c r="B135" s="3"/>
      <c r="C135" s="25"/>
      <c r="D135" s="26"/>
    </row>
    <row r="136" spans="1:4" x14ac:dyDescent="0.25">
      <c r="B136" s="3"/>
      <c r="C136" s="22"/>
      <c r="D136" s="19"/>
    </row>
    <row r="137" spans="1:4" x14ac:dyDescent="0.25">
      <c r="A137" s="8"/>
      <c r="B137" s="39" t="s">
        <v>24</v>
      </c>
      <c r="C137" s="37"/>
      <c r="D137" s="37"/>
    </row>
    <row r="138" spans="1:4" x14ac:dyDescent="0.25">
      <c r="A138" s="11" t="s">
        <v>0</v>
      </c>
      <c r="B138" s="7"/>
      <c r="C138" s="7"/>
      <c r="D138" s="7"/>
    </row>
    <row r="139" spans="1:4" ht="16.5" customHeight="1" x14ac:dyDescent="0.25">
      <c r="A139" s="7"/>
      <c r="B139" s="2" t="s">
        <v>1</v>
      </c>
      <c r="C139" s="2" t="s">
        <v>3</v>
      </c>
      <c r="D139" s="2" t="s">
        <v>2</v>
      </c>
    </row>
    <row r="140" spans="1:4" x14ac:dyDescent="0.25">
      <c r="B140" s="2">
        <v>1</v>
      </c>
      <c r="C140" s="2" t="s">
        <v>25</v>
      </c>
      <c r="D140" s="15">
        <v>11464.49</v>
      </c>
    </row>
    <row r="141" spans="1:4" x14ac:dyDescent="0.25">
      <c r="B141" s="2">
        <v>2</v>
      </c>
      <c r="C141" s="2" t="s">
        <v>52</v>
      </c>
      <c r="D141" s="15">
        <v>5000</v>
      </c>
    </row>
    <row r="142" spans="1:4" x14ac:dyDescent="0.25">
      <c r="B142" s="2">
        <v>3</v>
      </c>
      <c r="C142" s="2" t="s">
        <v>53</v>
      </c>
      <c r="D142" s="15">
        <v>5000</v>
      </c>
    </row>
    <row r="143" spans="1:4" x14ac:dyDescent="0.25">
      <c r="B143" s="2">
        <v>4</v>
      </c>
      <c r="C143" s="2" t="s">
        <v>94</v>
      </c>
      <c r="D143" s="15">
        <f>125617.8+10000</f>
        <v>135617.79999999999</v>
      </c>
    </row>
    <row r="144" spans="1:4" x14ac:dyDescent="0.25">
      <c r="B144" s="2"/>
      <c r="C144" s="5" t="s">
        <v>6</v>
      </c>
      <c r="D144" s="16">
        <f>SUM(D140:D143)</f>
        <v>157082.28999999998</v>
      </c>
    </row>
    <row r="146" spans="2:4" x14ac:dyDescent="0.25">
      <c r="B146" s="38" t="s">
        <v>26</v>
      </c>
      <c r="C146" s="38"/>
      <c r="D146" s="38"/>
    </row>
    <row r="177" ht="4.5" customHeight="1" x14ac:dyDescent="0.25"/>
    <row r="178" hidden="1" x14ac:dyDescent="0.25"/>
  </sheetData>
  <mergeCells count="23">
    <mergeCell ref="B146:D146"/>
    <mergeCell ref="B137:D137"/>
    <mergeCell ref="A51:D51"/>
    <mergeCell ref="A56:D56"/>
    <mergeCell ref="A84:D84"/>
    <mergeCell ref="A114:D114"/>
    <mergeCell ref="B115:C115"/>
    <mergeCell ref="B121:C121"/>
    <mergeCell ref="A122:D122"/>
    <mergeCell ref="A123:D123"/>
    <mergeCell ref="A102:D102"/>
    <mergeCell ref="A1:D1"/>
    <mergeCell ref="A2:D2"/>
    <mergeCell ref="A21:D21"/>
    <mergeCell ref="A22:D22"/>
    <mergeCell ref="A5:D5"/>
    <mergeCell ref="A3:D3"/>
    <mergeCell ref="A4:D4"/>
    <mergeCell ref="A6:D6"/>
    <mergeCell ref="A7:D7"/>
    <mergeCell ref="A8:D8"/>
    <mergeCell ref="A9:D9"/>
    <mergeCell ref="A17:D17"/>
  </mergeCells>
  <pageMargins left="0.70866141732283472" right="0.31496062992125984" top="0.35433070866141736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2022-01-21T14:34:14Z</cp:lastPrinted>
  <dcterms:created xsi:type="dcterms:W3CDTF">2017-12-04T15:35:51Z</dcterms:created>
  <dcterms:modified xsi:type="dcterms:W3CDTF">2022-01-24T07:46:59Z</dcterms:modified>
</cp:coreProperties>
</file>